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<sst xmlns="http://schemas.openxmlformats.org/spreadsheetml/2006/main" count="1370" uniqueCount="678">
  <si>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</si>
  <si>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</si>
  <si>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</si>
  <si>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</si>
  <si>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</si>
  <si>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</si>
  <si>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</si>
  <si>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</si>
  <si>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</si>
  <si>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</si>
  <si>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</si>
  <si>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</si>
  <si>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</si>
  <si>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</si>
  <si>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</si>
  <si>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</si>
  <si>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</si>
  <si>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</si>
  <si>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</si>
  <si>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</si>
  <si>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</si>
  <si>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</si>
  <si>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</si>
  <si>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</si>
  <si>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</si>
  <si>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</si>
  <si>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</si>
  <si>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</si>
  <si>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</si>
  <si>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</si>
  <si>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</si>
  <si>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</si>
  <si>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</si>
  <si>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</si>
  <si>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</si>
  <si>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</si>
  <si>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</si>
  <si>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</si>
  <si>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</si>
  <si>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</si>
  <si>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</si>
  <si>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</si>
  <si>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</si>
  <si>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</si>
  <si>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</si>
  <si>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</si>
  <si>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</si>
  <si>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</si>
  <si>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</si>
  <si>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</si>
  <si>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</si>
  <si>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</si>
  <si>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</si>
  <si>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</si>
  <si>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</si>
  <si>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</si>
  <si>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</si>
  <si>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</si>
  <si>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</si>
  <si>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</si>
  <si>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</si>
  <si>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</si>
  <si>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</si>
  <si>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</si>
  <si>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</si>
  <si>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</si>
  <si>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</si>
  <si>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</si>
  <si>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</si>
  <si>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</si>
  <si>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</si>
  <si>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</si>
  <si>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</si>
  <si>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</si>
  <si>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</si>
  <si>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</si>
  <si>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</si>
  <si>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</si>
  <si>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</si>
  <si>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</si>
  <si>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</si>
  <si>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</si>
  <si>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</si>
  <si>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</si>
  <si>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</si>
  <si>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</si>
  <si>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</si>
  <si>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</si>
  <si>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</si>
  <si>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</si>
  <si>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</si>
  <si>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</si>
  <si>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</si>
  <si>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</si>
  <si>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</si>
  <si>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</si>
  <si>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</si>
  <si>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</si>
  <si>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</si>
  <si>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</si>
  <si>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</si>
  <si>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</si>
  <si>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</si>
  <si>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</si>
  <si>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</si>
  <si>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</si>
  <si>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</si>
  <si>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</si>
  <si>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</si>
  <si>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</si>
  <si>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</si>
  <si>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</si>
  <si>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</si>
  <si>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</si>
  <si>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</si>
  <si>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</si>
  <si>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</si>
  <si>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</si>
  <si>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</si>
  <si>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</si>
  <si>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</si>
  <si>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</si>
  <si>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</si>
  <si>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</si>
  <si>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</si>
  <si>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</si>
  <si>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</si>
  <si>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</si>
  <si>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</si>
  <si>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</si>
  <si>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</si>
  <si>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</si>
  <si>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</si>
  <si>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</si>
  <si>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</si>
  <si>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</si>
  <si>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</si>
  <si>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</si>
  <si>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</si>
  <si>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</si>
  <si>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</si>
  <si>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</si>
  <si>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</si>
  <si>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</si>
  <si>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</si>
  <si>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</si>
  <si>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</si>
  <si>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</si>
  <si>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</si>
  <si>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</si>
  <si>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</si>
  <si>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</si>
  <si>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</si>
  <si>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</si>
  <si>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</si>
  <si>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</si>
  <si>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</si>
  <si>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</si>
  <si>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</si>
  <si>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</si>
  <si>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</si>
  <si>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</si>
  <si>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</si>
  <si>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</si>
  <si>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</si>
  <si>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</si>
  <si>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</si>
  <si>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</si>
  <si>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</si>
  <si>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</si>
  <si>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</si>
  <si>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</si>
  <si>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</si>
  <si>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</si>
  <si>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</si>
  <si>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</si>
  <si>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</si>
  <si>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</si>
  <si>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</si>
  <si>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</si>
  <si>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</si>
  <si>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</si>
  <si>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</si>
  <si>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</si>
  <si>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</si>
  <si>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</si>
  <si>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</si>
  <si>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</si>
  <si>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</si>
  <si>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</si>
  <si>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</si>
  <si>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</si>
  <si>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</si>
  <si>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</si>
  <si>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</si>
  <si>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</si>
  <si>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</si>
  <si>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</si>
  <si>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</si>
  <si>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</si>
  <si>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</si>
  <si>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</si>
  <si>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</si>
  <si>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</si>
  <si>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</si>
  <si>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</si>
  <si>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</si>
  <si>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</si>
  <si>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</si>
  <si>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</si>
  <si>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</si>
  <si>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</si>
  <si>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</si>
  <si>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</si>
  <si>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</si>
  <si>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</si>
  <si>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</si>
  <si>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</si>
  <si>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</si>
  <si>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</si>
  <si>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</si>
  <si>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</si>
  <si>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</si>
  <si>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</si>
  <si>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</si>
  <si>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</si>
  <si>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</si>
  <si>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</si>
  <si>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</si>
  <si>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</si>
  <si>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</si>
  <si>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</si>
  <si>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</si>
  <si>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</si>
  <si>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</si>
  <si>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</si>
  <si>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</si>
  <si>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</si>
  <si>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</si>
  <si>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</si>
  <si>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</si>
  <si>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</si>
  <si>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</si>
  <si>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</si>
  <si>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</si>
  <si>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</si>
  <si>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</si>
  <si>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</si>
  <si>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</si>
  <si>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</si>
  <si>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</si>
  <si>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</si>
  <si>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</si>
  <si>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</si>
  <si>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</si>
  <si>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</si>
  <si>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</si>
  <si>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</si>
  <si>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</si>
  <si>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</si>
  <si>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</si>
  <si>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</si>
  <si>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</si>
  <si>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</si>
  <si>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</si>
  <si>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</si>
  <si>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</si>
  <si>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</si>
  <si>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</si>
  <si>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</si>
  <si>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</si>
  <si>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</si>
  <si>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</si>
  <si>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</si>
  <si>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</si>
  <si>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</si>
  <si>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</si>
  <si>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</si>
  <si>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</si>
  <si>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</si>
  <si>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</si>
  <si>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</si>
  <si>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</si>
  <si>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</si>
  <si>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</si>
  <si>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</si>
  <si>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</si>
  <si>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</si>
  <si>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</si>
  <si>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</si>
  <si>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</si>
  <si>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</si>
  <si>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</si>
  <si>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</si>
  <si>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</si>
  <si>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</si>
  <si>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</si>
  <si>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</si>
  <si>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</si>
  <si>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</si>
  <si>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</si>
  <si>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</si>
  <si>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</si>
  <si>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</si>
  <si>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</si>
  <si>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</si>
  <si>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</si>
  <si>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</si>
  <si>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</si>
  <si>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</si>
  <si>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</si>
  <si>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</si>
  <si>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</si>
  <si>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</si>
  <si>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</si>
  <si>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</si>
  <si>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</si>
  <si>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</si>
  <si>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</si>
  <si>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</si>
  <si>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</si>
  <si>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</si>
  <si>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</si>
  <si>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</si>
  <si>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</si>
  <si>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</si>
  <si>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</si>
  <si>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</si>
  <si>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</si>
  <si>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</si>
  <si>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</si>
  <si>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</si>
  <si>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</si>
  <si>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</si>
  <si>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</si>
  <si>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</si>
  <si>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</si>
  <si>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</si>
  <si>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</si>
  <si>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</si>
  <si>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</si>
  <si>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</si>
  <si>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</si>
  <si>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</si>
  <si>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</si>
  <si>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</si>
  <si>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</si>
  <si>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</si>
  <si>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</si>
  <si>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</si>
  <si>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</si>
  <si>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</si>
  <si>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</si>
  <si>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</si>
  <si>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</si>
  <si>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</si>
  <si>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</si>
  <si>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</si>
  <si>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</si>
  <si>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</si>
  <si>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</si>
  <si>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</si>
  <si>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</si>
  <si>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</si>
  <si>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</si>
  <si>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</si>
  <si>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</si>
  <si>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</si>
  <si>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</si>
  <si>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</si>
  <si>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</si>
  <si>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</si>
  <si>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</si>
  <si>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</si>
  <si>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</si>
  <si>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</si>
  <si>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</si>
  <si>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</si>
  <si>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</si>
  <si>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</si>
  <si>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</si>
  <si>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</si>
  <si>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</si>
  <si>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</si>
  <si>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</si>
  <si>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</si>
  <si>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</si>
  <si>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</si>
  <si>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</si>
  <si>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</si>
  <si>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</si>
  <si>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</si>
  <si>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</si>
  <si>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</si>
  <si>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</si>
  <si>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</si>
  <si>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</si>
  <si>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</si>
  <si>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</si>
  <si>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</si>
  <si>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</si>
  <si>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</si>
  <si>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</si>
  <si>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</si>
  <si>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</si>
  <si>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</si>
  <si>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</si>
  <si>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</si>
  <si>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</si>
  <si>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</si>
  <si>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</si>
  <si>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</si>
  <si>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</si>
  <si>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</si>
  <si>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</si>
  <si>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</si>
  <si>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</si>
  <si>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</si>
  <si>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</si>
  <si>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</si>
  <si>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</si>
  <si>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</si>
  <si>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</si>
  <si>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</si>
  <si>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</si>
  <si>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</si>
  <si>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</si>
  <si>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</si>
  <si>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</si>
  <si>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</si>
  <si>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</si>
  <si>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</si>
  <si>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</si>
  <si>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</si>
  <si>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</si>
  <si>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</si>
  <si>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</si>
  <si>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</si>
  <si>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</si>
  <si>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</si>
  <si>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</si>
  <si>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</si>
  <si>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</si>
  <si>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</si>
  <si>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</si>
  <si>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</si>
  <si>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</si>
  <si>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</si>
  <si>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</si>
  <si>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</si>
  <si>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</si>
  <si>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</si>
  <si>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</si>
  <si>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</si>
  <si>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</si>
  <si>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</si>
  <si>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</si>
  <si>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</si>
  <si>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</si>
  <si>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</si>
  <si>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</si>
  <si>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</si>
  <si>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</si>
  <si>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</si>
  <si>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</si>
  <si>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</si>
  <si>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</si>
  <si>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</si>
  <si>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</si>
  <si>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</si>
  <si>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</si>
  <si>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</si>
  <si>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</si>
  <si>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</si>
  <si>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</si>
  <si>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</si>
  <si>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</si>
  <si>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</si>
  <si>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</si>
  <si>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</si>
  <si>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</si>
  <si>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</si>
  <si>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</si>
  <si>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</si>
  <si>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</si>
  <si>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</si>
  <si>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</si>
  <si>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</si>
  <si>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</si>
  <si>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</si>
  <si>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</si>
  <si>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</si>
  <si>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</si>
  <si>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</si>
  <si>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</si>
  <si>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</si>
  <si>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</si>
  <si>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</si>
  <si>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</si>
  <si>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</si>
  <si>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</si>
  <si>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</si>
  <si>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</si>
  <si>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</si>
  <si>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</si>
  <si>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</si>
  <si>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</si>
  <si>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</si>
  <si>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</si>
  <si>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</si>
  <si>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</si>
  <si>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</si>
  <si>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</si>
  <si>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</si>
  <si>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</si>
  <si>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</si>
  <si>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</si>
  <si>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</si>
  <si>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</si>
  <si>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</si>
  <si>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</si>
  <si>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</si>
  <si>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</si>
  <si>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</si>
  <si>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</si>
  <si>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</si>
  <si>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</si>
  <si>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</si>
  <si>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</si>
  <si>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</si>
  <si>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</si>
  <si>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</si>
  <si>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</si>
  <si>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</si>
  <si>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</si>
  <si>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</si>
  <si>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</si>
  <si>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</si>
  <si>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</si>
  <si>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</si>
  <si>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</si>
  <si>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</si>
  <si>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</si>
  <si>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</si>
  <si>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</si>
  <si>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</si>
  <si>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</si>
  <si>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</si>
  <si>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</si>
  <si>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</si>
  <si>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</si>
  <si>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</si>
  <si>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</si>
  <si>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</si>
  <si>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</si>
  <si>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</si>
  <si>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</si>
  <si>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</si>
  <si>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</si>
  <si>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</si>
  <si>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</si>
  <si>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</si>
  <si>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</si>
  <si>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</si>
  <si>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</si>
  <si>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</si>
  <si>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</si>
  <si>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</si>
  <si>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</si>
  <si>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</si>
  <si>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</si>
  <si>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</si>
  <si>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</si>
  <si>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</si>
  <si>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</si>
  <si>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</si>
  <si>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</si>
  <si>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</si>
  <si>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</si>
  <si>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</si>
  <si>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</si>
  <si>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</si>
  <si>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</si>
  <si>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</si>
  <si>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</si>
  <si>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</si>
  <si>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</si>
  <si>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</si>
  <si>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</si>
  <si>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</si>
  <si>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</si>
  <si>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</si>
  <si>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</si>
  <si>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</si>
  <si>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</si>
  <si>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</si>
  <si>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</si>
  <si>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</si>
  <si>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</si>
  <si>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</si>
  <si>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</si>
  <si>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</si>
  <si>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</si>
  <si>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</si>
  <si>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</si>
  <si>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</si>
  <si>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</si>
  <si>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</si>
  <si>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</si>
  <si>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</si>
  <si>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</si>
  <si>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</si>
  <si>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</si>
  <si>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</si>
  <si>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</si>
  <si>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</si>
  <si>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</si>
  <si>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</si>
  <si>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</si>
  <si>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</si>
  <si>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</si>
  <si>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</si>
  <si>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</si>
  <si>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</si>
  <si>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</si>
  <si>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</si>
  <si>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</si>
  <si>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</si>
  <si>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</si>
  <si>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</si>
  <si>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</si>
  <si>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</si>
  <si>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</si>
  <si>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</si>
  <si>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</si>
  <si>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</si>
  <si>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</si>
  <si>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</si>
  <si>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</si>
  <si>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</si>
  <si>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</si>
  <si>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</si>
  <si>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</si>
  <si>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</si>
  <si>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</si>
  <si>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</si>
  <si>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</si>
  <si>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</si>
  <si>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</si>
  <si>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</si>
  <si>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</si>
  <si>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</si>
  <si>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</si>
  <si>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</si>
  <si>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</si>
  <si>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</si>
  <si>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</si>
  <si>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Kahl/Main</t>
  </si>
  <si>
    <t>DE_GHA04</t>
  </si>
  <si>
    <t>DE_GBA04</t>
  </si>
  <si>
    <t>DE_GBD04</t>
  </si>
  <si>
    <t>DE_GBH04</t>
  </si>
  <si>
    <t>DE_GGA04</t>
  </si>
  <si>
    <t>DE_GKO04</t>
  </si>
  <si>
    <t>DE_GMF04</t>
  </si>
  <si>
    <t>DE_GMK04</t>
  </si>
  <si>
    <t>DE_GPD04</t>
  </si>
  <si>
    <t>DE_GWA04</t>
  </si>
  <si>
    <t>DE_HEF04</t>
  </si>
  <si>
    <t>DE_HMF04</t>
  </si>
  <si>
    <t>Energieversorgung Alzenau GmbH</t>
  </si>
  <si>
    <t>Mühlweg 1</t>
  </si>
  <si>
    <t>Alzenau</t>
  </si>
  <si>
    <t>Isabell Heim</t>
  </si>
  <si>
    <t>gas@eva-alzenau.de</t>
  </si>
  <si>
    <t>0931 300 3633</t>
  </si>
  <si>
    <t>NCHN007009710000</t>
  </si>
  <si>
    <t>9870097100001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</si>
</sst>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42695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677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63755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Energieversorgung Alzenau GmbH</v>
      </c>
      <c r="E28" s="38"/>
      <c r="F28" s="11"/>
      <c r="G28" s="2"/>
    </row>
    <row r="29" spans="1:15">
      <c r="B29" s="15"/>
      <c r="C29" s="22" t="s">
        <v>395</v>
      </c>
      <c r="D29" s="45" t="s">
        <v>670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C6" sqref="C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Energieversorgung Alzenau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Energieversorgung Alzenau GmbH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9870097100001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676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579</v>
      </c>
      <c r="D26" s="42" t="s">
        <v>133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12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366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602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87" zoomScaleNormal="87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Energieversorgung Alzenau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Energieversorgung Alzenau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9870097100001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Muster-Temp.gebiet 1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504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657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194309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141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">
        <v>657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v>194309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7 E22:F22 I22:N22 F52 F62 G24:N24 G70:N70 E32:N34 E69:N69 E60:N60 F59:N59 F58:N58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Energieversorgung Alzenau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Energieversorgung Alzenau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9870097100001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141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Energieversorgung Alzenau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Energieversorgung Alzenau GmbH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9870097100001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Energieversorgung Alzenau GmbH</v>
      </c>
      <c r="D12" s="62" t="s">
        <v>246</v>
      </c>
      <c r="E12" s="165" t="s">
        <v>658</v>
      </c>
      <c r="F12" s="297" t="str">
        <f>VLOOKUP($E12,'BDEW-Standard'!$B$3:$M$94,F$9,0)</f>
        <v>HA4</v>
      </c>
      <c r="H12" s="274">
        <f>ROUND(VLOOKUP($E12,'BDEW-Standard'!$B$3:$M$94,H$9,0),7)</f>
        <v>4.0196902000000003</v>
      </c>
      <c r="I12" s="274">
        <f>ROUND(VLOOKUP($E12,'BDEW-Standard'!$B$3:$M$94,I$9,0),7)</f>
        <v>-37.828203700000003</v>
      </c>
      <c r="J12" s="274">
        <f>ROUND(VLOOKUP($E12,'BDEW-Standard'!$B$3:$M$94,J$9,0),7)</f>
        <v>8.1593368999999996</v>
      </c>
      <c r="K12" s="274">
        <f>ROUND(VLOOKUP($E12,'BDEW-Standard'!$B$3:$M$94,K$9,0),7)</f>
        <v>4.72845E-2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3" si="1">($H12/(1+($I12/($Q$9-$L12))^$J12)+$K12)+MAX($M12*$Q$9+$N12,$O12*$Q$9+$P12)</f>
        <v>0.86486713303260787</v>
      </c>
      <c r="R12" s="275">
        <f>ROUND(VLOOKUP(MID($E12,4,3),'Wochentag F(WT)'!$B$7:$J$22,R$9,0),4)</f>
        <v>1.0358000000000001</v>
      </c>
      <c r="S12" s="275">
        <f>ROUND(VLOOKUP(MID($E12,4,3),'Wochentag F(WT)'!$B$7:$J$22,S$9,0),4)</f>
        <v>1.0232000000000001</v>
      </c>
      <c r="T12" s="275">
        <f>ROUND(VLOOKUP(MID($E12,4,3),'Wochentag F(WT)'!$B$7:$J$22,T$9,0),4)</f>
        <v>1.0251999999999999</v>
      </c>
      <c r="U12" s="275">
        <f>ROUND(VLOOKUP(MID($E12,4,3),'Wochentag F(WT)'!$B$7:$J$22,U$9,0),4)</f>
        <v>1.0295000000000001</v>
      </c>
      <c r="V12" s="275">
        <f>ROUND(VLOOKUP(MID($E12,4,3),'Wochentag F(WT)'!$B$7:$J$22,V$9,0),4)</f>
        <v>1.0253000000000001</v>
      </c>
      <c r="W12" s="275">
        <f>ROUND(VLOOKUP(MID($E12,4,3),'Wochentag F(WT)'!$B$7:$J$22,W$9,0),4)</f>
        <v>0.96750000000000003</v>
      </c>
      <c r="X12" s="276">
        <f>7-SUM(R12:W12)</f>
        <v>0.89350000000000041</v>
      </c>
      <c r="Y12" s="293"/>
      <c r="Z12" s="211"/>
    </row>
    <row r="13" spans="2:26" s="143" customFormat="1">
      <c r="B13" s="144">
        <v>2</v>
      </c>
      <c r="C13" s="145" t="str">
        <f t="shared" si="0"/>
        <v>Energieversorgung Alzenau GmbH</v>
      </c>
      <c r="D13" s="62" t="s">
        <v>246</v>
      </c>
      <c r="E13" s="165" t="s">
        <v>659</v>
      </c>
      <c r="F13" s="297" t="str">
        <f>VLOOKUP($E13,'BDEW-Standard'!$B$3:$M$94,F$9,0)</f>
        <v>BA4</v>
      </c>
      <c r="H13" s="274">
        <f>ROUND(VLOOKUP($E13,'BDEW-Standard'!$B$3:$M$94,H$9,0),7)</f>
        <v>0.93158890000000005</v>
      </c>
      <c r="I13" s="274">
        <f>ROUND(VLOOKUP($E13,'BDEW-Standard'!$B$3:$M$94,I$9,0),7)</f>
        <v>-33.35</v>
      </c>
      <c r="J13" s="274">
        <f>ROUND(VLOOKUP($E13,'BDEW-Standard'!$B$3:$M$94,J$9,0),7)</f>
        <v>5.7212303000000002</v>
      </c>
      <c r="K13" s="274">
        <f>ROUND(VLOOKUP($E13,'BDEW-Standard'!$B$3:$M$94,K$9,0),7)</f>
        <v>0.66564939999999995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1.0766391850538448</v>
      </c>
      <c r="R13" s="275">
        <f>ROUND(VLOOKUP(MID($E13,4,3),'Wochentag F(WT)'!$B$7:$J$22,R$9,0),4)</f>
        <v>1.0848</v>
      </c>
      <c r="S13" s="275">
        <f>ROUND(VLOOKUP(MID($E13,4,3),'Wochentag F(WT)'!$B$7:$J$22,S$9,0),4)</f>
        <v>1.1211</v>
      </c>
      <c r="T13" s="275">
        <f>ROUND(VLOOKUP(MID($E13,4,3),'Wochentag F(WT)'!$B$7:$J$22,T$9,0),4)</f>
        <v>1.0769</v>
      </c>
      <c r="U13" s="275">
        <f>ROUND(VLOOKUP(MID($E13,4,3),'Wochentag F(WT)'!$B$7:$J$22,U$9,0),4)</f>
        <v>1.1353</v>
      </c>
      <c r="V13" s="275">
        <f>ROUND(VLOOKUP(MID($E13,4,3),'Wochentag F(WT)'!$B$7:$J$22,V$9,0),4)</f>
        <v>1.1402000000000001</v>
      </c>
      <c r="W13" s="275">
        <f>ROUND(VLOOKUP(MID($E13,4,3),'Wochentag F(WT)'!$B$7:$J$22,W$9,0),4)</f>
        <v>0.48520000000000002</v>
      </c>
      <c r="X13" s="276">
        <f t="shared" ref="X13:X23" si="2">7-SUM(R13:W13)</f>
        <v>0.95650000000000013</v>
      </c>
      <c r="Y13" s="293"/>
      <c r="Z13" s="211"/>
    </row>
    <row r="14" spans="2:26" s="143" customFormat="1">
      <c r="B14" s="144">
        <v>3</v>
      </c>
      <c r="C14" s="145" t="str">
        <f t="shared" si="0"/>
        <v>Energieversorgung Alzenau GmbH</v>
      </c>
      <c r="D14" s="62" t="s">
        <v>246</v>
      </c>
      <c r="E14" s="165" t="s">
        <v>660</v>
      </c>
      <c r="F14" s="297" t="str">
        <f>VLOOKUP($E14,'BDEW-Standard'!$B$3:$M$94,F$9,0)</f>
        <v>BD4</v>
      </c>
      <c r="H14" s="274">
        <f>ROUND(VLOOKUP($E14,'BDEW-Standard'!$B$3:$M$94,H$9,0),7)</f>
        <v>3.75</v>
      </c>
      <c r="I14" s="274">
        <f>ROUND(VLOOKUP($E14,'BDEW-Standard'!$B$3:$M$94,I$9,0),7)</f>
        <v>-37.5</v>
      </c>
      <c r="J14" s="274">
        <f>ROUND(VLOOKUP($E14,'BDEW-Standard'!$B$3:$M$94,J$9,0),7)</f>
        <v>6.8</v>
      </c>
      <c r="K14" s="274">
        <f>ROUND(VLOOKUP($E14,'BDEW-Standard'!$B$3:$M$94,K$9,0),7)</f>
        <v>6.0911300000000002E-2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1.0126136468627658</v>
      </c>
      <c r="R14" s="275">
        <f>ROUND(VLOOKUP(MID($E14,4,3),'Wochentag F(WT)'!$B$7:$J$22,R$9,0),4)</f>
        <v>1.1052</v>
      </c>
      <c r="S14" s="275">
        <f>ROUND(VLOOKUP(MID($E14,4,3),'Wochentag F(WT)'!$B$7:$J$22,S$9,0),4)</f>
        <v>1.0857000000000001</v>
      </c>
      <c r="T14" s="275">
        <f>ROUND(VLOOKUP(MID($E14,4,3),'Wochentag F(WT)'!$B$7:$J$22,T$9,0),4)</f>
        <v>1.0378000000000001</v>
      </c>
      <c r="U14" s="275">
        <f>ROUND(VLOOKUP(MID($E14,4,3),'Wochentag F(WT)'!$B$7:$J$22,U$9,0),4)</f>
        <v>1.0622</v>
      </c>
      <c r="V14" s="275">
        <f>ROUND(VLOOKUP(MID($E14,4,3),'Wochentag F(WT)'!$B$7:$J$22,V$9,0),4)</f>
        <v>1.0266</v>
      </c>
      <c r="W14" s="275">
        <f>ROUND(VLOOKUP(MID($E14,4,3),'Wochentag F(WT)'!$B$7:$J$22,W$9,0),4)</f>
        <v>0.76290000000000002</v>
      </c>
      <c r="X14" s="276">
        <f t="shared" si="2"/>
        <v>0.91959999999999997</v>
      </c>
      <c r="Y14" s="293"/>
      <c r="Z14" s="211"/>
    </row>
    <row r="15" spans="2:26" s="143" customFormat="1">
      <c r="B15" s="144">
        <v>4</v>
      </c>
      <c r="C15" s="145" t="str">
        <f t="shared" si="0"/>
        <v>Energieversorgung Alzenau GmbH</v>
      </c>
      <c r="D15" s="62" t="s">
        <v>246</v>
      </c>
      <c r="E15" s="165" t="s">
        <v>661</v>
      </c>
      <c r="F15" s="297" t="str">
        <f>VLOOKUP($E15,'BDEW-Standard'!$B$3:$M$94,F$9,0)</f>
        <v>BH4</v>
      </c>
      <c r="H15" s="274">
        <f>ROUND(VLOOKUP($E15,'BDEW-Standard'!$B$3:$M$94,H$9,0),7)</f>
        <v>2.4595180999999999</v>
      </c>
      <c r="I15" s="274">
        <f>ROUND(VLOOKUP($E15,'BDEW-Standard'!$B$3:$M$94,I$9,0),7)</f>
        <v>-35.253212400000002</v>
      </c>
      <c r="J15" s="274">
        <f>ROUND(VLOOKUP($E15,'BDEW-Standard'!$B$3:$M$94,J$9,0),7)</f>
        <v>6.0587001000000003</v>
      </c>
      <c r="K15" s="274">
        <f>ROUND(VLOOKUP($E15,'BDEW-Standard'!$B$3:$M$94,K$9,0),7)</f>
        <v>0.16473699999999999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1.043802057143173</v>
      </c>
      <c r="R15" s="275">
        <f>ROUND(VLOOKUP(MID($E15,4,3),'Wochentag F(WT)'!$B$7:$J$22,R$9,0),4)</f>
        <v>0.97670000000000001</v>
      </c>
      <c r="S15" s="275">
        <f>ROUND(VLOOKUP(MID($E15,4,3),'Wochentag F(WT)'!$B$7:$J$22,S$9,0),4)</f>
        <v>1.0388999999999999</v>
      </c>
      <c r="T15" s="275">
        <f>ROUND(VLOOKUP(MID($E15,4,3),'Wochentag F(WT)'!$B$7:$J$22,T$9,0),4)</f>
        <v>1.0027999999999999</v>
      </c>
      <c r="U15" s="275">
        <f>ROUND(VLOOKUP(MID($E15,4,3),'Wochentag F(WT)'!$B$7:$J$22,U$9,0),4)</f>
        <v>1.0162</v>
      </c>
      <c r="V15" s="275">
        <f>ROUND(VLOOKUP(MID($E15,4,3),'Wochentag F(WT)'!$B$7:$J$22,V$9,0),4)</f>
        <v>1.0024</v>
      </c>
      <c r="W15" s="275">
        <f>ROUND(VLOOKUP(MID($E15,4,3),'Wochentag F(WT)'!$B$7:$J$22,W$9,0),4)</f>
        <v>1.0043</v>
      </c>
      <c r="X15" s="276">
        <f t="shared" si="2"/>
        <v>0.95870000000000122</v>
      </c>
      <c r="Y15" s="293"/>
      <c r="Z15" s="211"/>
    </row>
    <row r="16" spans="2:26" s="143" customFormat="1">
      <c r="B16" s="144">
        <v>5</v>
      </c>
      <c r="C16" s="145" t="str">
        <f t="shared" si="0"/>
        <v>Energieversorgung Alzenau GmbH</v>
      </c>
      <c r="D16" s="62" t="s">
        <v>246</v>
      </c>
      <c r="E16" s="165" t="s">
        <v>662</v>
      </c>
      <c r="F16" s="297" t="str">
        <f>VLOOKUP($E16,'BDEW-Standard'!$B$3:$M$94,F$9,0)</f>
        <v>GA4</v>
      </c>
      <c r="H16" s="274">
        <f>ROUND(VLOOKUP($E16,'BDEW-Standard'!$B$3:$M$94,H$9,0),7)</f>
        <v>2.8195655999999998</v>
      </c>
      <c r="I16" s="274">
        <f>ROUND(VLOOKUP($E16,'BDEW-Standard'!$B$3:$M$94,I$9,0),7)</f>
        <v>-36</v>
      </c>
      <c r="J16" s="274">
        <f>ROUND(VLOOKUP($E16,'BDEW-Standard'!$B$3:$M$94,J$9,0),7)</f>
        <v>7.7368518000000002</v>
      </c>
      <c r="K16" s="274">
        <f>ROUND(VLOOKUP($E16,'BDEW-Standard'!$B$3:$M$94,K$9,0),7)</f>
        <v>0.157281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0.96576337685759206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/>
      <c r="Z16" s="211"/>
    </row>
    <row r="17" spans="2:26" s="143" customFormat="1">
      <c r="B17" s="144">
        <v>6</v>
      </c>
      <c r="C17" s="145" t="str">
        <f t="shared" si="0"/>
        <v>Energieversorgung Alzenau GmbH</v>
      </c>
      <c r="D17" s="62" t="s">
        <v>246</v>
      </c>
      <c r="E17" s="165" t="s">
        <v>663</v>
      </c>
      <c r="F17" s="297" t="str">
        <f>VLOOKUP($E17,'BDEW-Standard'!$B$3:$M$94,F$9,0)</f>
        <v>KO4</v>
      </c>
      <c r="H17" s="274">
        <f>ROUND(VLOOKUP($E17,'BDEW-Standard'!$B$3:$M$94,H$9,0),7)</f>
        <v>3.4428942999999999</v>
      </c>
      <c r="I17" s="274">
        <f>ROUND(VLOOKUP($E17,'BDEW-Standard'!$B$3:$M$94,I$9,0),7)</f>
        <v>-36.659050399999998</v>
      </c>
      <c r="J17" s="274">
        <f>ROUND(VLOOKUP($E17,'BDEW-Standard'!$B$3:$M$94,J$9,0),7)</f>
        <v>7.6083226000000002</v>
      </c>
      <c r="K17" s="274">
        <f>ROUND(VLOOKUP($E17,'BDEW-Standard'!$B$3:$M$94,K$9,0),7)</f>
        <v>7.4685000000000001E-2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0.97768382110526542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Energieversorgung Alzenau GmbH</v>
      </c>
      <c r="D18" s="62" t="s">
        <v>246</v>
      </c>
      <c r="E18" s="165" t="s">
        <v>664</v>
      </c>
      <c r="F18" s="297" t="str">
        <f>VLOOKUP($E18,'BDEW-Standard'!$B$3:$M$94,F$9,0)</f>
        <v>MF4</v>
      </c>
      <c r="H18" s="274">
        <f>ROUND(VLOOKUP($E18,'BDEW-Standard'!$B$3:$M$94,H$9,0),7)</f>
        <v>2.5187775000000001</v>
      </c>
      <c r="I18" s="274">
        <f>ROUND(VLOOKUP($E18,'BDEW-Standard'!$B$3:$M$94,I$9,0),7)</f>
        <v>-35.033375399999997</v>
      </c>
      <c r="J18" s="274">
        <f>ROUND(VLOOKUP($E18,'BDEW-Standard'!$B$3:$M$94,J$9,0),7)</f>
        <v>6.2240634000000004</v>
      </c>
      <c r="K18" s="274">
        <f>ROUND(VLOOKUP($E18,'BDEW-Standard'!$B$3:$M$94,K$9,0),7)</f>
        <v>0.10107820000000001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1.0146273685996503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Energieversorgung Alzenau GmbH</v>
      </c>
      <c r="D19" s="62" t="s">
        <v>246</v>
      </c>
      <c r="E19" s="165" t="s">
        <v>665</v>
      </c>
      <c r="F19" s="297" t="str">
        <f>VLOOKUP($E19,'BDEW-Standard'!$B$3:$M$94,F$9,0)</f>
        <v>MK4</v>
      </c>
      <c r="H19" s="274">
        <f>ROUND(VLOOKUP($E19,'BDEW-Standard'!$B$3:$M$94,H$9,0),7)</f>
        <v>3.1177248</v>
      </c>
      <c r="I19" s="274">
        <f>ROUND(VLOOKUP($E19,'BDEW-Standard'!$B$3:$M$94,I$9,0),7)</f>
        <v>-35.871506199999999</v>
      </c>
      <c r="J19" s="274">
        <f>ROUND(VLOOKUP($E19,'BDEW-Standard'!$B$3:$M$94,J$9,0),7)</f>
        <v>7.5186828999999999</v>
      </c>
      <c r="K19" s="274">
        <f>ROUND(VLOOKUP($E19,'BDEW-Standard'!$B$3:$M$94,K$9,0),7)</f>
        <v>3.4330100000000002E-2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0.9622064996731321</v>
      </c>
      <c r="R19" s="275">
        <f>ROUND(VLOOKUP(MID($E19,4,3),'Wochentag F(WT)'!$B$7:$J$22,R$9,0),4)</f>
        <v>1.0699000000000001</v>
      </c>
      <c r="S19" s="275">
        <f>ROUND(VLOOKUP(MID($E19,4,3),'Wochentag F(WT)'!$B$7:$J$22,S$9,0),4)</f>
        <v>1.0365</v>
      </c>
      <c r="T19" s="275">
        <f>ROUND(VLOOKUP(MID($E19,4,3),'Wochentag F(WT)'!$B$7:$J$22,T$9,0),4)</f>
        <v>0.99329999999999996</v>
      </c>
      <c r="U19" s="275">
        <f>ROUND(VLOOKUP(MID($E19,4,3),'Wochentag F(WT)'!$B$7:$J$22,U$9,0),4)</f>
        <v>0.99480000000000002</v>
      </c>
      <c r="V19" s="275">
        <f>ROUND(VLOOKUP(MID($E19,4,3),'Wochentag F(WT)'!$B$7:$J$22,V$9,0),4)</f>
        <v>1.0659000000000001</v>
      </c>
      <c r="W19" s="275">
        <f>ROUND(VLOOKUP(MID($E19,4,3),'Wochentag F(WT)'!$B$7:$J$22,W$9,0),4)</f>
        <v>0.93620000000000003</v>
      </c>
      <c r="X19" s="276">
        <f t="shared" si="2"/>
        <v>0.90339999999999954</v>
      </c>
      <c r="Y19" s="293"/>
      <c r="Z19" s="211"/>
    </row>
    <row r="20" spans="2:26" s="143" customFormat="1">
      <c r="B20" s="144">
        <v>9</v>
      </c>
      <c r="C20" s="145" t="str">
        <f t="shared" si="0"/>
        <v>Energieversorgung Alzenau GmbH</v>
      </c>
      <c r="D20" s="62" t="s">
        <v>246</v>
      </c>
      <c r="E20" s="165" t="s">
        <v>666</v>
      </c>
      <c r="F20" s="297" t="str">
        <f>VLOOKUP($E20,'BDEW-Standard'!$B$3:$M$94,F$9,0)</f>
        <v>PD4</v>
      </c>
      <c r="H20" s="274">
        <f>ROUND(VLOOKUP($E20,'BDEW-Standard'!$B$3:$M$94,H$9,0),7)</f>
        <v>3.85</v>
      </c>
      <c r="I20" s="274">
        <f>ROUND(VLOOKUP($E20,'BDEW-Standard'!$B$3:$M$94,I$9,0),7)</f>
        <v>-37</v>
      </c>
      <c r="J20" s="274">
        <f>ROUND(VLOOKUP($E20,'BDEW-Standard'!$B$3:$M$94,J$9,0),7)</f>
        <v>10.2405021</v>
      </c>
      <c r="K20" s="274">
        <f>ROUND(VLOOKUP($E20,'BDEW-Standard'!$B$3:$M$94,K$9,0),7)</f>
        <v>4.6924300000000002E-2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0.75691065279879233</v>
      </c>
      <c r="R20" s="275">
        <f>ROUND(VLOOKUP(MID($E20,4,3),'Wochentag F(WT)'!$B$7:$J$22,R$9,0),4)</f>
        <v>1.0214000000000001</v>
      </c>
      <c r="S20" s="275">
        <f>ROUND(VLOOKUP(MID($E20,4,3),'Wochentag F(WT)'!$B$7:$J$22,S$9,0),4)</f>
        <v>1.0866</v>
      </c>
      <c r="T20" s="275">
        <f>ROUND(VLOOKUP(MID($E20,4,3),'Wochentag F(WT)'!$B$7:$J$22,T$9,0),4)</f>
        <v>1.0720000000000001</v>
      </c>
      <c r="U20" s="275">
        <f>ROUND(VLOOKUP(MID($E20,4,3),'Wochentag F(WT)'!$B$7:$J$22,U$9,0),4)</f>
        <v>1.0557000000000001</v>
      </c>
      <c r="V20" s="275">
        <f>ROUND(VLOOKUP(MID($E20,4,3),'Wochentag F(WT)'!$B$7:$J$22,V$9,0),4)</f>
        <v>1.0117</v>
      </c>
      <c r="W20" s="275">
        <f>ROUND(VLOOKUP(MID($E20,4,3),'Wochentag F(WT)'!$B$7:$J$22,W$9,0),4)</f>
        <v>0.90010000000000001</v>
      </c>
      <c r="X20" s="276">
        <f t="shared" si="2"/>
        <v>0.85249999999999915</v>
      </c>
      <c r="Y20" s="293"/>
      <c r="Z20" s="211"/>
    </row>
    <row r="21" spans="2:26" s="143" customFormat="1">
      <c r="B21" s="144">
        <v>10</v>
      </c>
      <c r="C21" s="145" t="str">
        <f t="shared" si="0"/>
        <v>Energieversorgung Alzenau GmbH</v>
      </c>
      <c r="D21" s="62" t="s">
        <v>246</v>
      </c>
      <c r="E21" s="165" t="s">
        <v>667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Energieversorgung Alzenau GmbH</v>
      </c>
      <c r="D22" s="62" t="s">
        <v>246</v>
      </c>
      <c r="E22" s="165" t="s">
        <v>668</v>
      </c>
      <c r="F22" s="297" t="str">
        <f>VLOOKUP($E22,'BDEW-Standard'!$B$3:$M$94,F$9,0)</f>
        <v>D14</v>
      </c>
      <c r="H22" s="274">
        <f>ROUND(VLOOKUP($E22,'BDEW-Standard'!$B$3:$M$94,H$9,0),7)</f>
        <v>3.1850190999999999</v>
      </c>
      <c r="I22" s="274">
        <f>ROUND(VLOOKUP($E22,'BDEW-Standard'!$B$3:$M$94,I$9,0),7)</f>
        <v>-37.412415500000002</v>
      </c>
      <c r="J22" s="274">
        <f>ROUND(VLOOKUP($E22,'BDEW-Standard'!$B$3:$M$94,J$9,0),7)</f>
        <v>6.1723179000000004</v>
      </c>
      <c r="K22" s="274">
        <f>ROUND(VLOOKUP($E22,'BDEW-Standard'!$B$3:$M$94,K$9,0),7)</f>
        <v>7.6109599999999999E-2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0.95508749343949439</v>
      </c>
      <c r="R22" s="275">
        <f>ROUND(VLOOKUP(MID($E22,4,3),'Wochentag F(WT)'!$B$7:$J$22,R$9,0),4)</f>
        <v>1</v>
      </c>
      <c r="S22" s="275">
        <f>ROUND(VLOOKUP(MID($E22,4,3),'Wochentag F(WT)'!$B$7:$J$22,S$9,0),4)</f>
        <v>1</v>
      </c>
      <c r="T22" s="275">
        <f>ROUND(VLOOKUP(MID($E22,4,3),'Wochentag F(WT)'!$B$7:$J$22,T$9,0),4)</f>
        <v>1</v>
      </c>
      <c r="U22" s="275">
        <f>ROUND(VLOOKUP(MID($E22,4,3),'Wochentag F(WT)'!$B$7:$J$22,U$9,0),4)</f>
        <v>1</v>
      </c>
      <c r="V22" s="275">
        <f>ROUND(VLOOKUP(MID($E22,4,3),'Wochentag F(WT)'!$B$7:$J$22,V$9,0),4)</f>
        <v>1</v>
      </c>
      <c r="W22" s="275">
        <f>ROUND(VLOOKUP(MID($E22,4,3),'Wochentag F(WT)'!$B$7:$J$22,W$9,0),4)</f>
        <v>1</v>
      </c>
      <c r="X22" s="276">
        <f t="shared" si="2"/>
        <v>1</v>
      </c>
      <c r="Y22" s="293"/>
      <c r="Z22" s="211"/>
    </row>
    <row r="23" spans="2:26" s="143" customFormat="1">
      <c r="B23" s="144">
        <v>12</v>
      </c>
      <c r="C23" s="145" t="str">
        <f t="shared" si="0"/>
        <v>Energieversorgung Alzenau GmbH</v>
      </c>
      <c r="D23" s="62" t="s">
        <v>246</v>
      </c>
      <c r="E23" s="165" t="s">
        <v>669</v>
      </c>
      <c r="F23" s="297" t="str">
        <f>VLOOKUP($E23,'BDEW-Standard'!$B$3:$M$94,F$9,0)</f>
        <v>D24</v>
      </c>
      <c r="H23" s="274">
        <f>ROUND(VLOOKUP($E23,'BDEW-Standard'!$B$3:$M$94,H$9,0),7)</f>
        <v>2.5187775000000001</v>
      </c>
      <c r="I23" s="274">
        <f>ROUND(VLOOKUP($E23,'BDEW-Standard'!$B$3:$M$94,I$9,0),7)</f>
        <v>-35.033375399999997</v>
      </c>
      <c r="J23" s="274">
        <f>ROUND(VLOOKUP($E23,'BDEW-Standard'!$B$3:$M$94,J$9,0),7)</f>
        <v>6.2240634000000004</v>
      </c>
      <c r="K23" s="274">
        <f>ROUND(VLOOKUP($E23,'BDEW-Standard'!$B$3:$M$94,K$9,0),7)</f>
        <v>0.10107820000000001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1.0146273685996503</v>
      </c>
      <c r="R23" s="275">
        <f>ROUND(VLOOKUP(MID($E23,4,3),'Wochentag F(WT)'!$B$7:$J$22,R$9,0),4)</f>
        <v>1</v>
      </c>
      <c r="S23" s="275">
        <f>ROUND(VLOOKUP(MID($E23,4,3),'Wochentag F(WT)'!$B$7:$J$22,S$9,0),4)</f>
        <v>1</v>
      </c>
      <c r="T23" s="275">
        <f>ROUND(VLOOKUP(MID($E23,4,3),'Wochentag F(WT)'!$B$7:$J$22,T$9,0),4)</f>
        <v>1</v>
      </c>
      <c r="U23" s="275">
        <f>ROUND(VLOOKUP(MID($E23,4,3),'Wochentag F(WT)'!$B$7:$J$22,U$9,0),4)</f>
        <v>1</v>
      </c>
      <c r="V23" s="275">
        <f>ROUND(VLOOKUP(MID($E23,4,3),'Wochentag F(WT)'!$B$7:$J$22,V$9,0),4)</f>
        <v>1</v>
      </c>
      <c r="W23" s="275">
        <f>ROUND(VLOOKUP(MID($E23,4,3),'Wochentag F(WT)'!$B$7:$J$22,W$9,0),4)</f>
        <v>1</v>
      </c>
      <c r="X23" s="276">
        <f t="shared" si="2"/>
        <v>1</v>
      </c>
      <c r="Y23" s="293"/>
      <c r="Z23" s="211"/>
    </row>
    <row r="24" spans="2:26" s="143" customFormat="1">
      <c r="B24" s="144">
        <v>13</v>
      </c>
      <c r="C24" s="145" t="str">
        <f t="shared" si="0"/>
        <v>Energieversorgung Alzenau GmbH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Energieversorgung Alzenau GmbH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Energieversorgung Alzenau GmbH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Energieversorgung Alzenau GmbH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Energieversorgung Alzenau GmbH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Energieversorgung Alzenau GmbH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Energieversorgung Alzenau GmbH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Energieversorgung Alzenau GmbH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Energieversorgung Alzenau GmbH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Energieversorgung Alzenau GmbH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Energieversorgung Alzenau GmbH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Energieversorgung Alzenau GmbH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Energieversorgung Alzenau GmbH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Energieversorgung Alzenau GmbH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Energieversorgung Alzenau GmbH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Energieversorgung Alzenau GmbH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Energieversorgung Alzenau GmbH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Energieversorgung Alzenau GmbH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3 C13:C33 C34:C41 M12:X23" unlockedFormula="1"/>
    <ignoredError sqref="L12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Z10" sqref="Z1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Energieversorgung Alzenau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Energieversorgung Alzenau GmbH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9870097100001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397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1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I4428</cp:lastModifiedBy>
  <cp:lastPrinted>2015-03-20T22:59:10Z</cp:lastPrinted>
  <dcterms:created xsi:type="dcterms:W3CDTF">2015-01-15T05:25:41Z</dcterms:created>
  <dcterms:modified xsi:type="dcterms:W3CDTF">2016-11-23T14:45:09Z</dcterms:modified>
</cp:coreProperties>
</file>